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0730" windowHeight="11760"/>
  </bookViews>
  <sheets>
    <sheet name="Sheet1" sheetId="1" r:id="rId1"/>
    <sheet name="Sheet2" sheetId="2" r:id="rId2"/>
  </sheets>
  <definedNames>
    <definedName name="_xlnm.Print_Area" localSheetId="0">Sheet1!$A$1:$C$31</definedName>
    <definedName name="_xlnm.Print_Area" localSheetId="1">Sheet2!$A$1:$D$42</definedName>
  </definedNames>
  <calcPr calcId="145621"/>
</workbook>
</file>

<file path=xl/calcChain.xml><?xml version="1.0" encoding="utf-8"?>
<calcChain xmlns="http://schemas.openxmlformats.org/spreadsheetml/2006/main">
  <c r="B18" i="2" l="1"/>
  <c r="B25" i="2"/>
  <c r="B24" i="2"/>
  <c r="B23" i="2"/>
  <c r="B22" i="2"/>
  <c r="B21" i="2"/>
  <c r="B20" i="2"/>
  <c r="B19" i="2"/>
  <c r="D27" i="2" l="1"/>
  <c r="D26" i="2"/>
  <c r="D28" i="2" s="1"/>
  <c r="D31" i="2" s="1"/>
  <c r="D6" i="2"/>
  <c r="D5" i="2"/>
  <c r="D4" i="2"/>
  <c r="D15" i="2" l="1"/>
  <c r="A31" i="2"/>
  <c r="A30" i="2"/>
  <c r="B28" i="2"/>
  <c r="B15" i="2"/>
  <c r="B30" i="2" s="1"/>
  <c r="C23" i="1"/>
  <c r="B23" i="1"/>
  <c r="C20" i="1"/>
  <c r="B20" i="1"/>
  <c r="C22" i="1"/>
  <c r="B22" i="1"/>
  <c r="C8" i="1"/>
  <c r="B8" i="1"/>
  <c r="A23" i="1"/>
  <c r="A22" i="1"/>
  <c r="D30" i="2" l="1"/>
  <c r="B31" i="2"/>
  <c r="B25" i="1"/>
  <c r="C25" i="1"/>
  <c r="D33" i="2" l="1"/>
  <c r="A33" i="2"/>
</calcChain>
</file>

<file path=xl/sharedStrings.xml><?xml version="1.0" encoding="utf-8"?>
<sst xmlns="http://schemas.openxmlformats.org/spreadsheetml/2006/main" count="85" uniqueCount="53">
  <si>
    <t>Type of Cost</t>
  </si>
  <si>
    <t>Repair Costs</t>
  </si>
  <si>
    <t>Replacement Costs</t>
  </si>
  <si>
    <t>FEMA Included Costs</t>
  </si>
  <si>
    <t>Incorrect Percent</t>
  </si>
  <si>
    <t>Correct Percent</t>
  </si>
  <si>
    <t>Allowable 50 Percent Rule Costs</t>
  </si>
  <si>
    <t xml:space="preserve">Surface Flooding </t>
  </si>
  <si>
    <t xml:space="preserve">Other Damage </t>
  </si>
  <si>
    <t xml:space="preserve">Seismic Steel Frame </t>
  </si>
  <si>
    <t xml:space="preserve">A/E Fees </t>
  </si>
  <si>
    <t xml:space="preserve">Total Estimated Repair </t>
  </si>
  <si>
    <t xml:space="preserve">Demolition </t>
  </si>
  <si>
    <t xml:space="preserve">Site Work </t>
  </si>
  <si>
    <t xml:space="preserve">New Construction </t>
  </si>
  <si>
    <t xml:space="preserve">Fixed Equipment </t>
  </si>
  <si>
    <t xml:space="preserve">Information Technology </t>
  </si>
  <si>
    <t xml:space="preserve">General Conditions </t>
  </si>
  <si>
    <t xml:space="preserve">Overhead and Profit </t>
  </si>
  <si>
    <t xml:space="preserve">Contingency </t>
  </si>
  <si>
    <t xml:space="preserve">Professional Fees </t>
  </si>
  <si>
    <t xml:space="preserve">Total Estimated Replacement </t>
  </si>
  <si>
    <t>Damage 1</t>
  </si>
  <si>
    <t>Damage 2</t>
  </si>
  <si>
    <t>Damage 3</t>
  </si>
  <si>
    <t>Do Not Include</t>
  </si>
  <si>
    <t>Contents</t>
  </si>
  <si>
    <t>Design associated with upgrades</t>
  </si>
  <si>
    <t>Demolition of entire facility</t>
  </si>
  <si>
    <t>Applicable project management costs</t>
  </si>
  <si>
    <t>Hazard mitigation measures</t>
  </si>
  <si>
    <t>* DHS OIG Audit DD-13-04, Martinsville High School, IL</t>
  </si>
  <si>
    <t>Upgrades/other elements triggered by codes/standards</t>
  </si>
  <si>
    <t>Site work (excavation &amp; grading, etc.)</t>
  </si>
  <si>
    <t>Architectural &amp; Engineering costs</t>
  </si>
  <si>
    <t>Total Costs</t>
  </si>
  <si>
    <t>Fixed Equipment (HVAC, Elevators, etc.)</t>
  </si>
  <si>
    <t>13 Calculating Repair vs. Replacement Costs*  **</t>
  </si>
  <si>
    <t>**   Exceptions. 44 CFR §206.226(f)(3) provides an exception to The 50 Percent Rule for facilities that are listed on or eligible for listing in the National Register of Historic Places. If an applicable code or standard requires that the historic facility be restored in a certain manner and does not allow other options, the cost to restore the facility in accordance with the code or standard is an eligible cost and may exceed the estimated replacement cost.</t>
  </si>
  <si>
    <t>Repair of eligible damage only</t>
  </si>
  <si>
    <t>Repair of eligible damage plus mandatory upgrade cost</t>
  </si>
  <si>
    <t>Repair of eligible damage plus mandatory upgrade cost, but total eligible costs capped at the estimated replacement cost. In this case, the applicant may elect to replace the facility, but total eligible costs are capped at the estimated replacement cost.</t>
  </si>
  <si>
    <t>The repair cost exceeds 50 percent of the estimated replacement cost</t>
  </si>
  <si>
    <t>The facility's actual replacement cost is eligible. In accordance with 44 CFR §206.226(f)(2), the applicant may elect to repair the facility in conformity with applicable codes and standards; in this case, eligible costs are limited to the estimated costs of repair or replacement, whichever is lower.</t>
  </si>
  <si>
    <t>Conditions</t>
  </si>
  <si>
    <t>Eligible Costs</t>
  </si>
  <si>
    <r>
      <t xml:space="preserve">The repair cost does not exceed 50 percent of the replacement cost </t>
    </r>
    <r>
      <rPr>
        <b/>
        <sz val="12"/>
        <color theme="1"/>
        <rFont val="Arial"/>
        <family val="2"/>
      </rPr>
      <t>and</t>
    </r>
    <r>
      <rPr>
        <sz val="12"/>
        <color theme="1"/>
        <rFont val="Arial"/>
        <family val="2"/>
      </rPr>
      <t xml:space="preserve"> no upgrades are triggered</t>
    </r>
  </si>
  <si>
    <r>
      <t xml:space="preserve">The repair cost does not exceed 50 percent of the replacement cost </t>
    </r>
    <r>
      <rPr>
        <b/>
        <sz val="12"/>
        <color theme="1"/>
        <rFont val="Arial"/>
        <family val="2"/>
      </rPr>
      <t>and</t>
    </r>
    <r>
      <rPr>
        <sz val="12"/>
        <color theme="1"/>
        <rFont val="Arial"/>
        <family val="2"/>
      </rPr>
      <t xml:space="preserve"> upgrades to undamaged elements are triggered by codes and standards </t>
    </r>
    <r>
      <rPr>
        <b/>
        <sz val="12"/>
        <color theme="1"/>
        <rFont val="Arial"/>
        <family val="2"/>
      </rPr>
      <t>and</t>
    </r>
    <r>
      <rPr>
        <sz val="12"/>
        <color theme="1"/>
        <rFont val="Arial"/>
        <family val="2"/>
      </rPr>
      <t xml:space="preserve"> the total of the two items is greater than 50 percent but less than 100 percent of the estimated replacement cost</t>
    </r>
  </si>
  <si>
    <r>
      <t xml:space="preserve">The repair cost does not exceed 50 percent of the replacement cost </t>
    </r>
    <r>
      <rPr>
        <b/>
        <sz val="12"/>
        <color theme="1"/>
        <rFont val="Arial"/>
        <family val="2"/>
      </rPr>
      <t>and</t>
    </r>
    <r>
      <rPr>
        <sz val="12"/>
        <color theme="1"/>
        <rFont val="Arial"/>
        <family val="2"/>
      </rPr>
      <t xml:space="preserve"> upgrades to undamaged elements are triggered by codes and standards </t>
    </r>
    <r>
      <rPr>
        <b/>
        <sz val="12"/>
        <color theme="1"/>
        <rFont val="Arial"/>
        <family val="2"/>
      </rPr>
      <t>and</t>
    </r>
    <r>
      <rPr>
        <sz val="12"/>
        <color theme="1"/>
        <rFont val="Arial"/>
        <family val="2"/>
      </rPr>
      <t xml:space="preserve"> the total of the two items is greater than 100 percent of the estimated replacement cost</t>
    </r>
  </si>
  <si>
    <t>* This is NOT a FEMA form, but it is based on DHS OIG audit DD-13-04, Martinsville High School, IL  When using this spreadsheet, check all calculations to ensure accuracy and check the latest FEMA regulations and CFR 44, Section 206.226 for changes and Disaster Assistance Policy DAP 9524.4            Copyright 2013 © The Martinet Group, LLC</t>
  </si>
  <si>
    <t>Copyright 2015 © The Martinet Group, LLC</t>
  </si>
  <si>
    <r>
      <t>Calculating Repair vs. Replacement Costs*</t>
    </r>
    <r>
      <rPr>
        <sz val="12"/>
        <color theme="1"/>
        <rFont val="Arial"/>
        <family val="2"/>
      </rPr>
      <t xml:space="preserve"> (PW-7)</t>
    </r>
  </si>
  <si>
    <t>For further detailed information, see DHS-OIG audit "FEMA’s Progress in Clarifying its “50 Percent Rule” for the Public Assistance Grant Program" OIG-14-123-D,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</si>
</sst>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44" formatCode="_(&quot;$&quot;* #,##0.00_);_(&quot;$&quot;* \(#,##0.00\);_(&quot;$&quot;* &quot;-&quot;??_);_(@_)"/>
  </numFmts>
  <fonts count="5" x14ac:knownFonts="1">
    <font>
      <sz val="11"/>
      <color theme="1"/>
      <name val="Calibri"/>
      <family val="2"/>
      <scheme val="minor"/>
    </font>
    <font>
      <sz val="11"/>
      <color theme="1"/>
      <name val="Calibri"/>
      <family val="2"/>
      <scheme val="minor"/>
    </font>
    <font>
      <sz val="12"/>
      <color theme="1"/>
      <name val="Arial"/>
      <family val="2"/>
    </font>
    <font>
      <b/>
      <sz val="12"/>
      <color theme="1"/>
      <name val="Arial"/>
      <family val="2"/>
    </font>
    <font>
      <b/>
      <sz val="16"/>
      <color theme="1"/>
      <name val="Arial"/>
      <family val="2"/>
    </font>
  </fonts>
  <fills count="10">
    <fill>
      <patternFill patternType="none"/>
    </fill>
    <fill>
      <patternFill patternType="gray125"/>
    </fill>
    <fill>
      <patternFill patternType="solid">
        <fgColor rgb="FF99CCFF"/>
        <bgColor indexed="64"/>
      </patternFill>
    </fill>
    <fill>
      <patternFill patternType="solid">
        <fgColor rgb="FFCCECFF"/>
        <bgColor indexed="64"/>
      </patternFill>
    </fill>
    <fill>
      <patternFill patternType="solid">
        <fgColor rgb="FFFFFF99"/>
        <bgColor indexed="64"/>
      </patternFill>
    </fill>
    <fill>
      <patternFill patternType="solid">
        <fgColor rgb="FFFFC000"/>
        <bgColor indexed="64"/>
      </patternFill>
    </fill>
    <fill>
      <patternFill patternType="solid">
        <fgColor theme="6" tint="0.79998168889431442"/>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7">
    <xf numFmtId="0" fontId="0" fillId="0" borderId="0" xfId="0"/>
    <xf numFmtId="0" fontId="2" fillId="0" borderId="0" xfId="0" applyFont="1"/>
    <xf numFmtId="0" fontId="2" fillId="0" borderId="1" xfId="0" applyFont="1" applyBorder="1" applyProtection="1">
      <protection locked="0"/>
    </xf>
    <xf numFmtId="5" fontId="2" fillId="0" borderId="1" xfId="1" applyNumberFormat="1" applyFont="1" applyBorder="1" applyProtection="1">
      <protection locked="0"/>
    </xf>
    <xf numFmtId="49" fontId="2" fillId="2" borderId="1" xfId="0" applyNumberFormat="1" applyFont="1" applyFill="1" applyBorder="1" applyAlignment="1" applyProtection="1">
      <alignment horizontal="center" vertical="center" wrapText="1"/>
    </xf>
    <xf numFmtId="0" fontId="2" fillId="0" borderId="1" xfId="0" applyFont="1" applyFill="1" applyBorder="1" applyProtection="1"/>
    <xf numFmtId="5" fontId="2" fillId="0" borderId="1" xfId="0" applyNumberFormat="1" applyFont="1" applyFill="1" applyBorder="1" applyProtection="1"/>
    <xf numFmtId="5" fontId="2" fillId="3" borderId="1" xfId="1" applyNumberFormat="1" applyFont="1" applyFill="1" applyBorder="1" applyProtection="1">
      <protection locked="0"/>
    </xf>
    <xf numFmtId="0" fontId="3" fillId="0" borderId="1" xfId="0" applyFont="1" applyFill="1" applyBorder="1" applyAlignment="1" applyProtection="1">
      <alignment horizontal="right" wrapText="1"/>
    </xf>
    <xf numFmtId="0" fontId="2" fillId="3" borderId="1" xfId="0" applyFont="1" applyFill="1" applyBorder="1" applyProtection="1"/>
    <xf numFmtId="5" fontId="2" fillId="3" borderId="1" xfId="1" applyNumberFormat="1" applyFont="1" applyFill="1" applyBorder="1" applyProtection="1"/>
    <xf numFmtId="9" fontId="3" fillId="0" borderId="1" xfId="2" applyFont="1" applyFill="1" applyBorder="1" applyProtection="1"/>
    <xf numFmtId="49" fontId="2" fillId="7"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vertical="center"/>
      <protection locked="0"/>
    </xf>
    <xf numFmtId="5" fontId="2" fillId="0" borderId="1" xfId="1" applyNumberFormat="1" applyFont="1" applyFill="1" applyBorder="1" applyAlignment="1" applyProtection="1">
      <alignment vertical="center"/>
      <protection locked="0"/>
    </xf>
    <xf numFmtId="0" fontId="2" fillId="3" borderId="1" xfId="0" applyFont="1" applyFill="1" applyBorder="1" applyAlignment="1" applyProtection="1">
      <alignment vertical="center"/>
    </xf>
    <xf numFmtId="5" fontId="2" fillId="3" borderId="1" xfId="1" applyNumberFormat="1" applyFont="1" applyFill="1" applyBorder="1" applyAlignment="1" applyProtection="1">
      <alignment horizontal="right" vertical="center"/>
    </xf>
    <xf numFmtId="0" fontId="3" fillId="6" borderId="1" xfId="0" applyFont="1" applyFill="1" applyBorder="1" applyAlignment="1" applyProtection="1">
      <alignment horizontal="right" vertical="center"/>
    </xf>
    <xf numFmtId="5" fontId="3" fillId="6" borderId="1" xfId="0" applyNumberFormat="1" applyFont="1" applyFill="1" applyBorder="1" applyAlignment="1" applyProtection="1">
      <alignment vertical="center"/>
    </xf>
    <xf numFmtId="5" fontId="3" fillId="7" borderId="1" xfId="0" applyNumberFormat="1" applyFont="1" applyFill="1" applyBorder="1" applyAlignment="1" applyProtection="1">
      <alignment vertical="center"/>
    </xf>
    <xf numFmtId="0" fontId="3" fillId="4" borderId="1" xfId="0" applyFont="1" applyFill="1" applyBorder="1" applyAlignment="1" applyProtection="1">
      <alignment horizontal="right" vertical="center"/>
    </xf>
    <xf numFmtId="5" fontId="3" fillId="4" borderId="1" xfId="0" applyNumberFormat="1" applyFont="1" applyFill="1" applyBorder="1" applyAlignment="1" applyProtection="1">
      <alignment vertical="center"/>
    </xf>
    <xf numFmtId="5" fontId="3" fillId="4" borderId="1" xfId="1" applyNumberFormat="1" applyFont="1" applyFill="1" applyBorder="1" applyAlignment="1" applyProtection="1">
      <alignment vertical="center"/>
    </xf>
    <xf numFmtId="0" fontId="2" fillId="0" borderId="1" xfId="0" applyFont="1" applyFill="1" applyBorder="1" applyAlignment="1" applyProtection="1">
      <alignment vertical="center"/>
    </xf>
    <xf numFmtId="5" fontId="2" fillId="7" borderId="1" xfId="0" applyNumberFormat="1" applyFont="1" applyFill="1" applyBorder="1" applyAlignment="1" applyProtection="1">
      <alignment vertical="center"/>
    </xf>
    <xf numFmtId="0" fontId="3" fillId="5" borderId="1" xfId="0" applyFont="1" applyFill="1" applyBorder="1" applyAlignment="1" applyProtection="1">
      <alignment horizontal="right" vertical="center" wrapText="1"/>
    </xf>
    <xf numFmtId="10" fontId="3" fillId="5" borderId="1" xfId="2" applyNumberFormat="1" applyFont="1" applyFill="1" applyBorder="1" applyAlignment="1" applyProtection="1">
      <alignment vertical="center"/>
    </xf>
    <xf numFmtId="10" fontId="3" fillId="7" borderId="1" xfId="2" applyNumberFormat="1" applyFont="1" applyFill="1" applyBorder="1" applyAlignment="1" applyProtection="1">
      <alignment vertical="center"/>
    </xf>
    <xf numFmtId="0" fontId="2" fillId="9" borderId="1" xfId="0" applyFont="1" applyFill="1" applyBorder="1" applyAlignment="1" applyProtection="1">
      <alignment vertical="center"/>
    </xf>
    <xf numFmtId="5" fontId="2" fillId="9" borderId="1" xfId="0" applyNumberFormat="1" applyFont="1" applyFill="1" applyBorder="1" applyAlignment="1" applyProtection="1">
      <alignment vertical="center"/>
    </xf>
    <xf numFmtId="5" fontId="2" fillId="9" borderId="1" xfId="1" applyNumberFormat="1" applyFont="1" applyFill="1" applyBorder="1" applyAlignment="1" applyProtection="1">
      <alignment vertical="center"/>
    </xf>
    <xf numFmtId="49" fontId="2" fillId="9" borderId="1" xfId="0" applyNumberFormat="1" applyFont="1" applyFill="1" applyBorder="1" applyAlignment="1" applyProtection="1">
      <alignment horizontal="center" vertical="center" wrapText="1"/>
    </xf>
    <xf numFmtId="0" fontId="2" fillId="7" borderId="1" xfId="0" applyFont="1" applyFill="1" applyBorder="1" applyAlignment="1" applyProtection="1">
      <alignment vertical="center" wrapText="1"/>
    </xf>
    <xf numFmtId="5" fontId="2" fillId="7" borderId="1" xfId="1" applyNumberFormat="1" applyFont="1" applyFill="1" applyBorder="1" applyAlignment="1" applyProtection="1">
      <alignment vertical="center"/>
    </xf>
    <xf numFmtId="9" fontId="2" fillId="0" borderId="1" xfId="2" applyFont="1" applyFill="1" applyBorder="1" applyAlignment="1" applyProtection="1">
      <alignment vertical="center"/>
    </xf>
    <xf numFmtId="10" fontId="2" fillId="0" borderId="1" xfId="2" applyNumberFormat="1" applyFont="1" applyFill="1" applyBorder="1" applyAlignment="1" applyProtection="1">
      <alignment vertical="center"/>
    </xf>
    <xf numFmtId="0" fontId="3" fillId="8" borderId="1" xfId="0" applyFont="1" applyFill="1" applyBorder="1" applyAlignment="1" applyProtection="1">
      <alignment horizontal="center" vertical="top" wrapText="1"/>
    </xf>
    <xf numFmtId="0" fontId="2" fillId="8" borderId="1" xfId="0" applyFont="1" applyFill="1" applyBorder="1" applyAlignment="1" applyProtection="1">
      <alignment horizontal="left" vertical="center" wrapText="1"/>
    </xf>
    <xf numFmtId="0" fontId="3" fillId="3" borderId="1" xfId="0" applyFont="1" applyFill="1" applyBorder="1" applyAlignment="1" applyProtection="1">
      <alignment horizontal="center"/>
    </xf>
    <xf numFmtId="0" fontId="4"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xf>
    <xf numFmtId="0" fontId="2" fillId="9" borderId="1" xfId="0" applyFont="1" applyFill="1" applyBorder="1" applyAlignment="1" applyProtection="1">
      <alignment horizontal="left" vertical="top" wrapText="1"/>
    </xf>
    <xf numFmtId="0" fontId="2" fillId="8" borderId="1" xfId="0" applyFont="1" applyFill="1" applyBorder="1" applyAlignment="1" applyProtection="1">
      <alignment horizontal="left" vertical="center" wrapText="1"/>
    </xf>
    <xf numFmtId="0" fontId="3" fillId="8" borderId="1" xfId="0" applyFont="1" applyFill="1" applyBorder="1" applyAlignment="1" applyProtection="1">
      <alignment horizontal="center" vertical="top" wrapText="1"/>
    </xf>
    <xf numFmtId="0" fontId="3" fillId="9" borderId="1" xfId="0" applyFont="1" applyFill="1" applyBorder="1" applyAlignment="1" applyProtection="1">
      <alignment horizontal="center" vertical="center" wrapText="1"/>
    </xf>
    <xf numFmtId="0" fontId="2" fillId="9" borderId="1"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4" borderId="1" xfId="0" applyFont="1" applyFill="1" applyBorder="1" applyAlignment="1" applyProtection="1">
      <alignment horizontal="center" vertical="center"/>
    </xf>
    <xf numFmtId="0" fontId="3" fillId="5" borderId="1" xfId="0" applyFont="1" applyFill="1" applyBorder="1" applyAlignment="1" applyProtection="1">
      <alignment horizontal="right" vertical="center" wrapText="1"/>
    </xf>
    <xf numFmtId="0" fontId="2" fillId="5" borderId="1" xfId="0" applyFont="1" applyFill="1" applyBorder="1" applyAlignment="1" applyProtection="1">
      <alignment vertical="center" wrapText="1"/>
    </xf>
    <xf numFmtId="0" fontId="2" fillId="9" borderId="1" xfId="0" applyFont="1" applyFill="1" applyBorder="1" applyAlignment="1" applyProtection="1">
      <alignment horizontal="left" vertical="center" wrapText="1"/>
    </xf>
    <xf numFmtId="0" fontId="3" fillId="7" borderId="1" xfId="0" applyFont="1" applyFill="1" applyBorder="1" applyAlignment="1" applyProtection="1">
      <alignment horizontal="center" vertical="center"/>
    </xf>
    <xf numFmtId="0" fontId="3" fillId="7" borderId="1" xfId="0" applyFont="1" applyFill="1" applyBorder="1" applyAlignment="1" applyProtection="1">
      <alignment horizontal="right" vertical="center"/>
    </xf>
    <xf numFmtId="10" fontId="3" fillId="5" borderId="1" xfId="2" applyNumberFormat="1" applyFont="1" applyFill="1" applyBorder="1" applyAlignment="1" applyProtection="1">
      <alignment vertical="center"/>
    </xf>
    <xf numFmtId="0" fontId="2" fillId="0" borderId="1" xfId="0" applyFont="1" applyBorder="1"/>
    <xf numFmtId="0" fontId="0" fillId="0" borderId="1" xfId="0" applyFill="1" applyBorder="1"/>
    <xf numFmtId="0" fontId="2" fillId="0" borderId="1" xfId="0" applyFont="1" applyBorder="1" applyAlignment="1">
      <alignment horizontal="left" vertical="top"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2" xfId="0" applyFont="1" applyFill="1" applyBorder="1" applyAlignment="1" applyProtection="1">
      <alignment horizontal="left"/>
    </xf>
    <xf numFmtId="0" fontId="2" fillId="0" borderId="3" xfId="0" applyFont="1" applyFill="1" applyBorder="1" applyAlignment="1" applyProtection="1">
      <alignment horizontal="left"/>
    </xf>
    <xf numFmtId="0" fontId="2" fillId="0" borderId="4" xfId="0" applyFont="1" applyFill="1" applyBorder="1" applyAlignment="1" applyProtection="1">
      <alignment horizontal="left"/>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2" fillId="0" borderId="4" xfId="0" applyFont="1" applyBorder="1" applyAlignment="1" applyProtection="1">
      <alignment horizontal="center"/>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FFFF99"/>
      <color rgb="FF00FF99"/>
      <color rgb="FFCCECFF"/>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workbookViewId="0">
      <selection activeCell="H15" sqref="H15"/>
    </sheetView>
  </sheetViews>
  <sheetFormatPr defaultRowHeight="15" x14ac:dyDescent="0.2"/>
  <cols>
    <col min="1" max="1" width="35.7109375" style="1" customWidth="1"/>
    <col min="2" max="3" width="19.7109375" style="1" customWidth="1"/>
    <col min="4" max="16384" width="9.140625" style="1"/>
  </cols>
  <sheetData>
    <row r="1" spans="1:3" ht="31.5" customHeight="1" x14ac:dyDescent="0.2">
      <c r="A1" s="39" t="s">
        <v>51</v>
      </c>
      <c r="B1" s="40"/>
      <c r="C1" s="40"/>
    </row>
    <row r="2" spans="1:3" ht="30" customHeight="1" x14ac:dyDescent="0.2">
      <c r="A2" s="4" t="s">
        <v>0</v>
      </c>
      <c r="B2" s="4" t="s">
        <v>3</v>
      </c>
      <c r="C2" s="4" t="s">
        <v>6</v>
      </c>
    </row>
    <row r="3" spans="1:3" ht="15.75" x14ac:dyDescent="0.25">
      <c r="A3" s="38" t="s">
        <v>1</v>
      </c>
      <c r="B3" s="38"/>
      <c r="C3" s="38"/>
    </row>
    <row r="4" spans="1:3" x14ac:dyDescent="0.2">
      <c r="A4" s="2" t="s">
        <v>7</v>
      </c>
      <c r="B4" s="3">
        <v>829661</v>
      </c>
      <c r="C4" s="3">
        <v>829661</v>
      </c>
    </row>
    <row r="5" spans="1:3" x14ac:dyDescent="0.2">
      <c r="A5" s="2" t="s">
        <v>8</v>
      </c>
      <c r="B5" s="3">
        <v>1395854</v>
      </c>
      <c r="C5" s="3">
        <v>1395854</v>
      </c>
    </row>
    <row r="6" spans="1:3" x14ac:dyDescent="0.2">
      <c r="A6" s="9" t="s">
        <v>9</v>
      </c>
      <c r="B6" s="7">
        <v>4800000</v>
      </c>
      <c r="C6" s="10">
        <v>0</v>
      </c>
    </row>
    <row r="7" spans="1:3" x14ac:dyDescent="0.2">
      <c r="A7" s="9" t="s">
        <v>10</v>
      </c>
      <c r="B7" s="7">
        <v>1100000</v>
      </c>
      <c r="C7" s="10">
        <v>0</v>
      </c>
    </row>
    <row r="8" spans="1:3" x14ac:dyDescent="0.2">
      <c r="A8" s="5" t="s">
        <v>11</v>
      </c>
      <c r="B8" s="6">
        <f>SUM(B4:B7)</f>
        <v>8125515</v>
      </c>
      <c r="C8" s="6">
        <f>SUM(C4:C7)</f>
        <v>2225515</v>
      </c>
    </row>
    <row r="9" spans="1:3" x14ac:dyDescent="0.2">
      <c r="A9" s="41"/>
      <c r="B9" s="41"/>
      <c r="C9" s="41"/>
    </row>
    <row r="10" spans="1:3" ht="15.75" x14ac:dyDescent="0.25">
      <c r="A10" s="38" t="s">
        <v>2</v>
      </c>
      <c r="B10" s="38"/>
      <c r="C10" s="38"/>
    </row>
    <row r="11" spans="1:3" x14ac:dyDescent="0.2">
      <c r="A11" s="9" t="s">
        <v>12</v>
      </c>
      <c r="B11" s="7">
        <v>1269514</v>
      </c>
      <c r="C11" s="10">
        <v>0</v>
      </c>
    </row>
    <row r="12" spans="1:3" x14ac:dyDescent="0.2">
      <c r="A12" s="9" t="s">
        <v>13</v>
      </c>
      <c r="B12" s="7">
        <v>325000</v>
      </c>
      <c r="C12" s="10">
        <v>0</v>
      </c>
    </row>
    <row r="13" spans="1:3" x14ac:dyDescent="0.2">
      <c r="A13" s="2" t="s">
        <v>14</v>
      </c>
      <c r="B13" s="3">
        <v>6379780</v>
      </c>
      <c r="C13" s="3">
        <v>6379780</v>
      </c>
    </row>
    <row r="14" spans="1:3" x14ac:dyDescent="0.2">
      <c r="A14" s="2" t="s">
        <v>15</v>
      </c>
      <c r="B14" s="3">
        <v>530650</v>
      </c>
      <c r="C14" s="3">
        <v>530650</v>
      </c>
    </row>
    <row r="15" spans="1:3" x14ac:dyDescent="0.2">
      <c r="A15" s="2" t="s">
        <v>16</v>
      </c>
      <c r="B15" s="3">
        <v>125000</v>
      </c>
      <c r="C15" s="3">
        <v>75000</v>
      </c>
    </row>
    <row r="16" spans="1:3" x14ac:dyDescent="0.2">
      <c r="A16" s="9" t="s">
        <v>17</v>
      </c>
      <c r="B16" s="7">
        <v>1294492</v>
      </c>
      <c r="C16" s="10">
        <v>0</v>
      </c>
    </row>
    <row r="17" spans="1:3" x14ac:dyDescent="0.2">
      <c r="A17" s="9" t="s">
        <v>18</v>
      </c>
      <c r="B17" s="7">
        <v>862994</v>
      </c>
      <c r="C17" s="10">
        <v>0</v>
      </c>
    </row>
    <row r="18" spans="1:3" x14ac:dyDescent="0.2">
      <c r="A18" s="9" t="s">
        <v>19</v>
      </c>
      <c r="B18" s="7">
        <v>1078743</v>
      </c>
      <c r="C18" s="10">
        <v>0</v>
      </c>
    </row>
    <row r="19" spans="1:3" x14ac:dyDescent="0.2">
      <c r="A19" s="9" t="s">
        <v>20</v>
      </c>
      <c r="B19" s="7">
        <v>1000294</v>
      </c>
      <c r="C19" s="10">
        <v>0</v>
      </c>
    </row>
    <row r="20" spans="1:3" x14ac:dyDescent="0.2">
      <c r="A20" s="5" t="s">
        <v>21</v>
      </c>
      <c r="B20" s="6">
        <f>SUM(B11:B19)</f>
        <v>12866467</v>
      </c>
      <c r="C20" s="6">
        <f>SUM(C11:C19)</f>
        <v>6985430</v>
      </c>
    </row>
    <row r="21" spans="1:3" x14ac:dyDescent="0.2">
      <c r="A21" s="41"/>
      <c r="B21" s="41"/>
      <c r="C21" s="41"/>
    </row>
    <row r="22" spans="1:3" x14ac:dyDescent="0.2">
      <c r="A22" s="5" t="str">
        <f>+A8</f>
        <v xml:space="preserve">Total Estimated Repair </v>
      </c>
      <c r="B22" s="6">
        <f>+B8</f>
        <v>8125515</v>
      </c>
      <c r="C22" s="6">
        <f>+C8</f>
        <v>2225515</v>
      </c>
    </row>
    <row r="23" spans="1:3" x14ac:dyDescent="0.2">
      <c r="A23" s="5" t="str">
        <f>+A20</f>
        <v xml:space="preserve">Total Estimated Replacement </v>
      </c>
      <c r="B23" s="6">
        <f>+B20</f>
        <v>12866467</v>
      </c>
      <c r="C23" s="6">
        <f>+C20</f>
        <v>6985430</v>
      </c>
    </row>
    <row r="24" spans="1:3" ht="15" customHeight="1" x14ac:dyDescent="0.25">
      <c r="A24" s="5"/>
      <c r="B24" s="8" t="s">
        <v>4</v>
      </c>
      <c r="C24" s="8" t="s">
        <v>5</v>
      </c>
    </row>
    <row r="25" spans="1:3" ht="15.75" customHeight="1" x14ac:dyDescent="0.25">
      <c r="A25" s="5"/>
      <c r="B25" s="11">
        <f>+B22/B23</f>
        <v>0.63152650995801718</v>
      </c>
      <c r="C25" s="11">
        <f>+C22/C23</f>
        <v>0.31859384461658052</v>
      </c>
    </row>
    <row r="26" spans="1:3" x14ac:dyDescent="0.2">
      <c r="A26" s="64"/>
      <c r="B26" s="65"/>
      <c r="C26" s="66"/>
    </row>
    <row r="27" spans="1:3" x14ac:dyDescent="0.2">
      <c r="A27" s="61" t="s">
        <v>31</v>
      </c>
      <c r="B27" s="62"/>
      <c r="C27" s="63"/>
    </row>
    <row r="28" spans="1:3" x14ac:dyDescent="0.2">
      <c r="A28" s="58"/>
      <c r="B28" s="59"/>
      <c r="C28" s="60"/>
    </row>
    <row r="29" spans="1:3" ht="15.75" x14ac:dyDescent="0.25">
      <c r="A29" s="56" t="s">
        <v>50</v>
      </c>
      <c r="B29" s="55"/>
      <c r="C29" s="55"/>
    </row>
    <row r="30" spans="1:3" x14ac:dyDescent="0.2">
      <c r="A30" s="58"/>
      <c r="B30" s="59"/>
      <c r="C30" s="60"/>
    </row>
    <row r="31" spans="1:3" ht="45.75" customHeight="1" x14ac:dyDescent="0.2">
      <c r="A31" s="57" t="s">
        <v>52</v>
      </c>
      <c r="B31" s="57"/>
      <c r="C31" s="57"/>
    </row>
  </sheetData>
  <sheetProtection selectLockedCells="1"/>
  <mergeCells count="10">
    <mergeCell ref="A31:C31"/>
    <mergeCell ref="A28:C28"/>
    <mergeCell ref="A30:C30"/>
    <mergeCell ref="A27:C27"/>
    <mergeCell ref="A26:C26"/>
    <mergeCell ref="A10:C10"/>
    <mergeCell ref="A3:C3"/>
    <mergeCell ref="A1:C1"/>
    <mergeCell ref="A9:C9"/>
    <mergeCell ref="A21:C21"/>
  </mergeCells>
  <printOptions horizontalCentered="1"/>
  <pageMargins left="0.7" right="0.7" top="1" bottom="0.75" header="0.5" footer="0.3"/>
  <pageSetup orientation="portrait" r:id="rId1"/>
  <headerFooter>
    <oddFooter>&amp;L&amp;8&amp;D &amp;T&amp;R&amp;"Arial Narrow,Regular"&amp;8&amp;Z&amp;F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topLeftCell="A14" zoomScaleNormal="100" workbookViewId="0">
      <selection activeCell="A27" sqref="A27"/>
    </sheetView>
  </sheetViews>
  <sheetFormatPr defaultRowHeight="15" x14ac:dyDescent="0.2"/>
  <cols>
    <col min="1" max="1" width="60.85546875" style="5" customWidth="1"/>
    <col min="2" max="2" width="17.28515625" style="5" customWidth="1"/>
    <col min="3" max="3" width="4.28515625" style="5" customWidth="1"/>
    <col min="4" max="4" width="34.140625" style="5" customWidth="1"/>
    <col min="5" max="16384" width="9.140625" style="5"/>
  </cols>
  <sheetData>
    <row r="1" spans="1:7" ht="19.5" customHeight="1" x14ac:dyDescent="0.2">
      <c r="A1" s="45" t="s">
        <v>37</v>
      </c>
      <c r="B1" s="46"/>
      <c r="C1" s="46"/>
      <c r="D1" s="46"/>
    </row>
    <row r="2" spans="1:7" s="23" customFormat="1" ht="14.1" customHeight="1" x14ac:dyDescent="0.25">
      <c r="A2" s="31" t="s">
        <v>0</v>
      </c>
      <c r="B2" s="31" t="s">
        <v>35</v>
      </c>
      <c r="C2" s="12"/>
      <c r="D2" s="31" t="s">
        <v>6</v>
      </c>
    </row>
    <row r="3" spans="1:7" s="23" customFormat="1" ht="14.1" customHeight="1" x14ac:dyDescent="0.25">
      <c r="A3" s="47" t="s">
        <v>1</v>
      </c>
      <c r="B3" s="47"/>
      <c r="C3" s="47"/>
      <c r="D3" s="47"/>
    </row>
    <row r="4" spans="1:7" s="23" customFormat="1" ht="14.1" customHeight="1" x14ac:dyDescent="0.25">
      <c r="A4" s="13" t="s">
        <v>22</v>
      </c>
      <c r="B4" s="14">
        <v>150000</v>
      </c>
      <c r="C4" s="33"/>
      <c r="D4" s="30">
        <f>+B4</f>
        <v>150000</v>
      </c>
    </row>
    <row r="5" spans="1:7" s="23" customFormat="1" ht="14.1" customHeight="1" x14ac:dyDescent="0.25">
      <c r="A5" s="13" t="s">
        <v>23</v>
      </c>
      <c r="B5" s="14">
        <v>25000</v>
      </c>
      <c r="C5" s="33"/>
      <c r="D5" s="30">
        <f t="shared" ref="D5:D6" si="0">+B5</f>
        <v>25000</v>
      </c>
    </row>
    <row r="6" spans="1:7" s="23" customFormat="1" ht="14.1" customHeight="1" x14ac:dyDescent="0.25">
      <c r="A6" s="13" t="s">
        <v>24</v>
      </c>
      <c r="B6" s="14">
        <v>25000</v>
      </c>
      <c r="C6" s="33"/>
      <c r="D6" s="30">
        <f t="shared" si="0"/>
        <v>25000</v>
      </c>
    </row>
    <row r="7" spans="1:7" s="23" customFormat="1" ht="14.1" customHeight="1" x14ac:dyDescent="0.25">
      <c r="A7" s="15" t="s">
        <v>29</v>
      </c>
      <c r="B7" s="14">
        <v>15000</v>
      </c>
      <c r="C7" s="33"/>
      <c r="D7" s="16" t="s">
        <v>25</v>
      </c>
    </row>
    <row r="8" spans="1:7" s="23" customFormat="1" ht="14.1" customHeight="1" x14ac:dyDescent="0.25">
      <c r="A8" s="15" t="s">
        <v>34</v>
      </c>
      <c r="B8" s="14">
        <v>25000</v>
      </c>
      <c r="C8" s="33"/>
      <c r="D8" s="16" t="s">
        <v>25</v>
      </c>
    </row>
    <row r="9" spans="1:7" s="23" customFormat="1" ht="14.1" customHeight="1" x14ac:dyDescent="0.25">
      <c r="A9" s="15" t="s">
        <v>26</v>
      </c>
      <c r="B9" s="14">
        <v>50000</v>
      </c>
      <c r="C9" s="33"/>
      <c r="D9" s="16" t="s">
        <v>25</v>
      </c>
    </row>
    <row r="10" spans="1:7" s="23" customFormat="1" ht="14.1" customHeight="1" x14ac:dyDescent="0.25">
      <c r="A10" s="15" t="s">
        <v>28</v>
      </c>
      <c r="B10" s="14">
        <v>15000</v>
      </c>
      <c r="C10" s="33"/>
      <c r="D10" s="16" t="s">
        <v>25</v>
      </c>
    </row>
    <row r="11" spans="1:7" s="23" customFormat="1" ht="14.1" customHeight="1" x14ac:dyDescent="0.25">
      <c r="A11" s="15" t="s">
        <v>27</v>
      </c>
      <c r="B11" s="14">
        <v>25000</v>
      </c>
      <c r="C11" s="33"/>
      <c r="D11" s="16" t="s">
        <v>25</v>
      </c>
    </row>
    <row r="12" spans="1:7" s="23" customFormat="1" ht="14.1" customHeight="1" x14ac:dyDescent="0.25">
      <c r="A12" s="15" t="s">
        <v>30</v>
      </c>
      <c r="B12" s="14">
        <v>25000</v>
      </c>
      <c r="C12" s="33"/>
      <c r="D12" s="16" t="s">
        <v>25</v>
      </c>
    </row>
    <row r="13" spans="1:7" s="23" customFormat="1" ht="14.1" customHeight="1" x14ac:dyDescent="0.25">
      <c r="A13" s="15" t="s">
        <v>33</v>
      </c>
      <c r="B13" s="14">
        <v>20000</v>
      </c>
      <c r="C13" s="33"/>
      <c r="D13" s="16" t="s">
        <v>25</v>
      </c>
    </row>
    <row r="14" spans="1:7" s="23" customFormat="1" ht="14.1" customHeight="1" x14ac:dyDescent="0.25">
      <c r="A14" s="15" t="s">
        <v>32</v>
      </c>
      <c r="B14" s="14">
        <v>50000</v>
      </c>
      <c r="C14" s="33"/>
      <c r="D14" s="16" t="s">
        <v>25</v>
      </c>
    </row>
    <row r="15" spans="1:7" s="23" customFormat="1" ht="14.1" customHeight="1" x14ac:dyDescent="0.25">
      <c r="A15" s="17" t="s">
        <v>11</v>
      </c>
      <c r="B15" s="18">
        <f>SUM(B4:B14)</f>
        <v>425000</v>
      </c>
      <c r="C15" s="19"/>
      <c r="D15" s="18">
        <f>SUM(D4:D14)</f>
        <v>200000</v>
      </c>
      <c r="G15" s="34"/>
    </row>
    <row r="16" spans="1:7" s="23" customFormat="1" ht="14.1" customHeight="1" x14ac:dyDescent="0.25">
      <c r="A16" s="52"/>
      <c r="B16" s="52"/>
      <c r="C16" s="52"/>
      <c r="D16" s="52"/>
    </row>
    <row r="17" spans="1:7" s="23" customFormat="1" ht="14.1" customHeight="1" x14ac:dyDescent="0.25">
      <c r="A17" s="48" t="s">
        <v>2</v>
      </c>
      <c r="B17" s="48"/>
      <c r="C17" s="48"/>
      <c r="D17" s="48"/>
    </row>
    <row r="18" spans="1:7" s="23" customFormat="1" ht="14.1" customHeight="1" x14ac:dyDescent="0.25">
      <c r="A18" s="15" t="s">
        <v>29</v>
      </c>
      <c r="B18" s="14">
        <f>+B7</f>
        <v>15000</v>
      </c>
      <c r="C18" s="33"/>
      <c r="D18" s="16" t="s">
        <v>25</v>
      </c>
    </row>
    <row r="19" spans="1:7" s="23" customFormat="1" ht="14.1" customHeight="1" x14ac:dyDescent="0.25">
      <c r="A19" s="15" t="s">
        <v>34</v>
      </c>
      <c r="B19" s="14">
        <f t="shared" ref="B19:B25" si="1">+B8</f>
        <v>25000</v>
      </c>
      <c r="C19" s="33"/>
      <c r="D19" s="16" t="s">
        <v>25</v>
      </c>
    </row>
    <row r="20" spans="1:7" s="23" customFormat="1" ht="14.1" customHeight="1" x14ac:dyDescent="0.25">
      <c r="A20" s="15" t="s">
        <v>26</v>
      </c>
      <c r="B20" s="14">
        <f t="shared" si="1"/>
        <v>50000</v>
      </c>
      <c r="C20" s="33"/>
      <c r="D20" s="16" t="s">
        <v>25</v>
      </c>
    </row>
    <row r="21" spans="1:7" s="23" customFormat="1" ht="14.1" customHeight="1" x14ac:dyDescent="0.25">
      <c r="A21" s="15" t="s">
        <v>28</v>
      </c>
      <c r="B21" s="14">
        <f t="shared" si="1"/>
        <v>15000</v>
      </c>
      <c r="C21" s="33"/>
      <c r="D21" s="16" t="s">
        <v>25</v>
      </c>
    </row>
    <row r="22" spans="1:7" s="23" customFormat="1" ht="14.1" customHeight="1" x14ac:dyDescent="0.25">
      <c r="A22" s="15" t="s">
        <v>27</v>
      </c>
      <c r="B22" s="14">
        <f t="shared" si="1"/>
        <v>25000</v>
      </c>
      <c r="C22" s="33"/>
      <c r="D22" s="16" t="s">
        <v>25</v>
      </c>
    </row>
    <row r="23" spans="1:7" s="23" customFormat="1" ht="14.1" customHeight="1" x14ac:dyDescent="0.25">
      <c r="A23" s="15" t="s">
        <v>30</v>
      </c>
      <c r="B23" s="14">
        <f t="shared" si="1"/>
        <v>25000</v>
      </c>
      <c r="C23" s="33"/>
      <c r="D23" s="16" t="s">
        <v>25</v>
      </c>
    </row>
    <row r="24" spans="1:7" s="23" customFormat="1" ht="14.1" customHeight="1" x14ac:dyDescent="0.25">
      <c r="A24" s="15" t="s">
        <v>33</v>
      </c>
      <c r="B24" s="14">
        <f t="shared" si="1"/>
        <v>20000</v>
      </c>
      <c r="C24" s="33"/>
      <c r="D24" s="16" t="s">
        <v>25</v>
      </c>
    </row>
    <row r="25" spans="1:7" s="23" customFormat="1" ht="14.1" customHeight="1" x14ac:dyDescent="0.25">
      <c r="A25" s="15" t="s">
        <v>32</v>
      </c>
      <c r="B25" s="14">
        <f t="shared" si="1"/>
        <v>50000</v>
      </c>
      <c r="C25" s="33"/>
      <c r="D25" s="16" t="s">
        <v>25</v>
      </c>
    </row>
    <row r="26" spans="1:7" s="23" customFormat="1" ht="14.1" customHeight="1" x14ac:dyDescent="0.25">
      <c r="A26" s="13" t="s">
        <v>14</v>
      </c>
      <c r="B26" s="14">
        <v>400000</v>
      </c>
      <c r="C26" s="33"/>
      <c r="D26" s="30">
        <f t="shared" ref="D26:D27" si="2">+B26</f>
        <v>400000</v>
      </c>
    </row>
    <row r="27" spans="1:7" s="23" customFormat="1" ht="14.1" customHeight="1" x14ac:dyDescent="0.25">
      <c r="A27" s="13" t="s">
        <v>36</v>
      </c>
      <c r="B27" s="14">
        <v>50000</v>
      </c>
      <c r="C27" s="33"/>
      <c r="D27" s="30">
        <f t="shared" si="2"/>
        <v>50000</v>
      </c>
    </row>
    <row r="28" spans="1:7" s="23" customFormat="1" ht="14.1" customHeight="1" x14ac:dyDescent="0.25">
      <c r="A28" s="20" t="s">
        <v>21</v>
      </c>
      <c r="B28" s="21">
        <f>SUM(B18:B27)</f>
        <v>675000</v>
      </c>
      <c r="C28" s="19"/>
      <c r="D28" s="22">
        <f>SUM(D26:D27)</f>
        <v>450000</v>
      </c>
      <c r="G28" s="34"/>
    </row>
    <row r="29" spans="1:7" s="23" customFormat="1" ht="14.1" customHeight="1" x14ac:dyDescent="0.25">
      <c r="A29" s="53"/>
      <c r="B29" s="53"/>
      <c r="C29" s="53"/>
      <c r="D29" s="53"/>
      <c r="G29" s="34"/>
    </row>
    <row r="30" spans="1:7" s="23" customFormat="1" ht="14.1" customHeight="1" x14ac:dyDescent="0.25">
      <c r="A30" s="28" t="str">
        <f>+A15</f>
        <v xml:space="preserve">Total Estimated Repair </v>
      </c>
      <c r="B30" s="29">
        <f>+B15</f>
        <v>425000</v>
      </c>
      <c r="C30" s="24"/>
      <c r="D30" s="30">
        <f>+D15</f>
        <v>200000</v>
      </c>
      <c r="F30" s="35"/>
    </row>
    <row r="31" spans="1:7" s="23" customFormat="1" ht="14.1" customHeight="1" x14ac:dyDescent="0.25">
      <c r="A31" s="28" t="str">
        <f>+A28</f>
        <v xml:space="preserve">Total Estimated Replacement </v>
      </c>
      <c r="B31" s="29">
        <f>+B28</f>
        <v>675000</v>
      </c>
      <c r="C31" s="24"/>
      <c r="D31" s="30">
        <f>+D28</f>
        <v>450000</v>
      </c>
    </row>
    <row r="32" spans="1:7" s="23" customFormat="1" ht="15.75" x14ac:dyDescent="0.25">
      <c r="A32" s="49" t="s">
        <v>4</v>
      </c>
      <c r="B32" s="50"/>
      <c r="C32" s="32"/>
      <c r="D32" s="25" t="s">
        <v>5</v>
      </c>
    </row>
    <row r="33" spans="1:4" s="23" customFormat="1" ht="14.1" customHeight="1" x14ac:dyDescent="0.25">
      <c r="A33" s="54">
        <f>+B30/B31</f>
        <v>0.62962962962962965</v>
      </c>
      <c r="B33" s="54"/>
      <c r="C33" s="27"/>
      <c r="D33" s="26">
        <f>+D30/D31</f>
        <v>0.44444444444444442</v>
      </c>
    </row>
    <row r="34" spans="1:4" ht="39" customHeight="1" x14ac:dyDescent="0.2">
      <c r="D34" s="6"/>
    </row>
    <row r="35" spans="1:4" ht="1.5" customHeight="1" x14ac:dyDescent="0.2">
      <c r="A35" s="51" t="s">
        <v>49</v>
      </c>
      <c r="B35" s="51"/>
      <c r="C35" s="51"/>
      <c r="D35" s="51"/>
    </row>
    <row r="36" spans="1:4" ht="54" customHeight="1" x14ac:dyDescent="0.2">
      <c r="A36" s="51"/>
      <c r="B36" s="51"/>
      <c r="C36" s="51"/>
      <c r="D36" s="51"/>
    </row>
    <row r="37" spans="1:4" ht="65.25" customHeight="1" x14ac:dyDescent="0.2">
      <c r="A37" s="42" t="s">
        <v>38</v>
      </c>
      <c r="B37" s="42"/>
      <c r="C37" s="42"/>
      <c r="D37" s="42"/>
    </row>
    <row r="38" spans="1:4" ht="19.5" customHeight="1" x14ac:dyDescent="0.2">
      <c r="A38" s="36" t="s">
        <v>44</v>
      </c>
      <c r="B38" s="44" t="s">
        <v>45</v>
      </c>
      <c r="C38" s="44"/>
      <c r="D38" s="44"/>
    </row>
    <row r="39" spans="1:4" ht="36.75" customHeight="1" x14ac:dyDescent="0.2">
      <c r="A39" s="37" t="s">
        <v>46</v>
      </c>
      <c r="B39" s="43" t="s">
        <v>39</v>
      </c>
      <c r="C39" s="43"/>
      <c r="D39" s="43"/>
    </row>
    <row r="40" spans="1:4" ht="99.75" customHeight="1" x14ac:dyDescent="0.2">
      <c r="A40" s="37" t="s">
        <v>47</v>
      </c>
      <c r="B40" s="43" t="s">
        <v>40</v>
      </c>
      <c r="C40" s="43"/>
      <c r="D40" s="43"/>
    </row>
    <row r="41" spans="1:4" ht="95.25" customHeight="1" x14ac:dyDescent="0.2">
      <c r="A41" s="37" t="s">
        <v>48</v>
      </c>
      <c r="B41" s="43" t="s">
        <v>41</v>
      </c>
      <c r="C41" s="43"/>
      <c r="D41" s="43"/>
    </row>
    <row r="42" spans="1:4" ht="111.75" customHeight="1" x14ac:dyDescent="0.2">
      <c r="A42" s="37" t="s">
        <v>42</v>
      </c>
      <c r="B42" s="43" t="s">
        <v>43</v>
      </c>
      <c r="C42" s="43"/>
      <c r="D42" s="43"/>
    </row>
  </sheetData>
  <sheetProtection sheet="1" objects="1" scenarios="1" selectLockedCells="1"/>
  <sortState ref="A7:B14">
    <sortCondition ref="A7"/>
  </sortState>
  <mergeCells count="14">
    <mergeCell ref="A1:D1"/>
    <mergeCell ref="A3:D3"/>
    <mergeCell ref="A17:D17"/>
    <mergeCell ref="A32:B32"/>
    <mergeCell ref="A35:D36"/>
    <mergeCell ref="A16:D16"/>
    <mergeCell ref="A29:D29"/>
    <mergeCell ref="A33:B33"/>
    <mergeCell ref="A37:D37"/>
    <mergeCell ref="B41:D41"/>
    <mergeCell ref="B40:D40"/>
    <mergeCell ref="B39:D39"/>
    <mergeCell ref="B42:D42"/>
    <mergeCell ref="B38:D38"/>
  </mergeCells>
  <printOptions horizontalCentered="1"/>
  <pageMargins left="0.25" right="0.25" top="1" bottom="0.25" header="0.5" footer="0.3"/>
  <pageSetup orientation="landscape" r:id="rId1"/>
  <headerFooter>
    <oddHeader>&amp;C&amp;"Arial,Bold"&amp;14 13 Calculating Repair vs. Replacement Costs</oddHeader>
    <oddFooter>&amp;L&amp;"Arial,Regular"&amp;8&amp;D &amp;T   &amp;12Page &amp;P of &amp;N&amp;R&amp;"Arial Narrow,Regular"&amp;6&amp;Z&amp;F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Sheet2</vt:lpstr>
      <vt:lpstr>Sheet1!Print_Area</vt:lpstr>
      <vt:lpstr>Sheet2!Print_Area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Mike's Desktop</dc:creator>
  <cp:lastModifiedBy>Mike's Desktop</cp:lastModifiedBy>
  <cp:lastPrinted>2014-12-28T23:56:08Z</cp:lastPrinted>
  <dcterms:created xsi:type="dcterms:W3CDTF">2013-10-22T01:47:15Z</dcterms:created>
  <dcterms:modified xsi:type="dcterms:W3CDTF">2014-12-28T23:56:24Z</dcterms:modified>
</cp:coreProperties>
</file>